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3125" activeTab="0"/>
  </bookViews>
  <sheets>
    <sheet name="K220" sheetId="1" r:id="rId1"/>
    <sheet name="Förfarande" sheetId="2" r:id="rId2"/>
  </sheets>
  <definedNames/>
  <calcPr fullCalcOnLoad="1"/>
</workbook>
</file>

<file path=xl/sharedStrings.xml><?xml version="1.0" encoding="utf-8"?>
<sst xmlns="http://schemas.openxmlformats.org/spreadsheetml/2006/main" count="44" uniqueCount="29">
  <si>
    <t>volt</t>
  </si>
  <si>
    <t>Temp Sensor Analys</t>
  </si>
  <si>
    <t>ohm</t>
  </si>
  <si>
    <t>Resistans</t>
  </si>
  <si>
    <t>Celsius</t>
  </si>
  <si>
    <t>Matning</t>
  </si>
  <si>
    <t>Ange mätvärden i de gula</t>
  </si>
  <si>
    <t>rutorna. Max fyra mätpunkter</t>
  </si>
  <si>
    <t>kan anges.</t>
  </si>
  <si>
    <t>B-värdet och närmevärden på</t>
  </si>
  <si>
    <t>de motstånden som ingår i</t>
  </si>
  <si>
    <t>Resultatet är:</t>
  </si>
  <si>
    <t>Pull up motståndets resistans,</t>
  </si>
  <si>
    <t>R10 (choke)</t>
  </si>
  <si>
    <t>R11 (anrikning)</t>
  </si>
  <si>
    <t>CSD och LMD (UCSM).</t>
  </si>
  <si>
    <t>Spänning</t>
  </si>
  <si>
    <t>vid 25 grader</t>
  </si>
  <si>
    <t>vid 80 grader</t>
  </si>
  <si>
    <t>medel</t>
  </si>
  <si>
    <t>Testa en temperatur</t>
  </si>
  <si>
    <t>B-värdet</t>
  </si>
  <si>
    <t>Beräkning av B-värde</t>
  </si>
  <si>
    <t>Ohm TS</t>
  </si>
  <si>
    <t>Volt TS</t>
  </si>
  <si>
    <t>Förfarande</t>
  </si>
  <si>
    <t>resistansen och spänningen</t>
  </si>
  <si>
    <t>över en temperaturgivare TS</t>
  </si>
  <si>
    <t>Tillvägagångssättet för att mäta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</si>
</sst>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</numFmts>
  <fonts count="7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Garamond"/>
      <family val="1"/>
    </font>
    <font>
      <sz val="10"/>
      <color indexed="9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Fill="1" applyBorder="1" applyAlignment="1">
      <alignment/>
    </xf>
    <xf numFmtId="2" fontId="2" fillId="2" borderId="6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4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1" fontId="2" fillId="2" borderId="6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" fontId="2" fillId="2" borderId="9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3" xfId="0" applyFill="1" applyBorder="1" applyAlignment="1">
      <alignment/>
    </xf>
    <xf numFmtId="1" fontId="0" fillId="0" borderId="6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2" fontId="2" fillId="3" borderId="6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" fontId="2" fillId="3" borderId="9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13</xdr:row>
      <xdr:rowOff>38100</xdr:rowOff>
    </xdr:from>
    <xdr:to>
      <xdr:col>3</xdr:col>
      <xdr:colOff>247650</xdr:colOff>
      <xdr:row>43</xdr:row>
      <xdr:rowOff>123825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257425"/>
          <a:ext cx="3352800" cy="494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7</xdr:row>
      <xdr:rowOff>152400</xdr:rowOff>
    </xdr:from>
    <xdr:to>
      <xdr:col>3</xdr:col>
      <xdr:colOff>600075</xdr:colOff>
      <xdr:row>29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400175"/>
          <a:ext cx="3638550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32</xdr:row>
      <xdr:rowOff>9525</xdr:rowOff>
    </xdr:from>
    <xdr:to>
      <xdr:col>4</xdr:col>
      <xdr:colOff>0</xdr:colOff>
      <xdr:row>54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305425"/>
          <a:ext cx="3609975" cy="3552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B13" sqref="B13"/>
    </sheetView>
  </sheetViews>
  <sheetFormatPr defaultColWidth="9.140625" defaultRowHeight="12.75"/>
  <cols>
    <col min="1" max="1" width="28.7109375" style="0" customWidth="1"/>
    <col min="2" max="2" width="9.7109375" style="26" customWidth="1"/>
    <col min="3" max="3" width="9.140625" style="13" customWidth="1"/>
    <col min="4" max="4" width="4.7109375" style="13" customWidth="1"/>
    <col min="5" max="5" width="9.140625" style="13" customWidth="1"/>
    <col min="6" max="6" width="5.7109375" style="13" customWidth="1"/>
    <col min="8" max="8" width="5.7109375" style="0" customWidth="1"/>
    <col min="9" max="9" width="9.140625" style="12" customWidth="1"/>
  </cols>
  <sheetData>
    <row r="1" spans="1:6" ht="21.75" customHeight="1">
      <c r="A1" s="1" t="s">
        <v>1</v>
      </c>
      <c r="B1" s="25"/>
      <c r="C1" s="11"/>
      <c r="D1" s="11"/>
      <c r="E1" s="11"/>
      <c r="F1" s="11"/>
    </row>
    <row r="2" spans="1:6" ht="12.75">
      <c r="A2" s="2"/>
      <c r="B2" s="25"/>
      <c r="C2" s="11"/>
      <c r="D2" s="11"/>
      <c r="E2" s="11"/>
      <c r="F2" s="11"/>
    </row>
    <row r="3" spans="1:6" ht="12.75">
      <c r="A3" s="22" t="s">
        <v>6</v>
      </c>
      <c r="B3" s="25"/>
      <c r="C3" s="11"/>
      <c r="D3" s="11"/>
      <c r="E3" s="11"/>
      <c r="F3" s="11"/>
    </row>
    <row r="4" spans="1:6" ht="12.75">
      <c r="A4" s="22" t="s">
        <v>7</v>
      </c>
      <c r="B4" s="25"/>
      <c r="C4" s="11"/>
      <c r="E4" s="11"/>
      <c r="F4" s="11"/>
    </row>
    <row r="5" spans="1:3" ht="12.75">
      <c r="A5" s="22" t="s">
        <v>8</v>
      </c>
      <c r="B5" s="25"/>
      <c r="C5" s="11"/>
    </row>
    <row r="6" spans="2:4" ht="12.75">
      <c r="B6" s="28"/>
      <c r="C6" s="14"/>
      <c r="D6" s="14"/>
    </row>
    <row r="7" spans="1:4" ht="12.75">
      <c r="A7" s="22" t="s">
        <v>11</v>
      </c>
      <c r="B7" s="28"/>
      <c r="C7" s="14"/>
      <c r="D7" s="14"/>
    </row>
    <row r="8" spans="1:4" ht="12.75">
      <c r="A8" s="22" t="s">
        <v>12</v>
      </c>
      <c r="B8" s="28"/>
      <c r="C8" s="14"/>
      <c r="D8" s="14"/>
    </row>
    <row r="9" spans="1:4" ht="12.75">
      <c r="A9" s="22" t="s">
        <v>9</v>
      </c>
      <c r="B9" s="28"/>
      <c r="C9" s="14"/>
      <c r="D9" s="14"/>
    </row>
    <row r="10" spans="1:4" ht="12.75">
      <c r="A10" s="22" t="s">
        <v>10</v>
      </c>
      <c r="B10" s="28"/>
      <c r="C10" s="14"/>
      <c r="D10" s="14"/>
    </row>
    <row r="11" spans="1:4" ht="12.75">
      <c r="A11" s="22" t="s">
        <v>15</v>
      </c>
      <c r="B11" s="28"/>
      <c r="C11" s="14"/>
      <c r="D11" s="14"/>
    </row>
    <row r="12" spans="2:4" ht="12.75">
      <c r="B12" s="11" t="s">
        <v>5</v>
      </c>
      <c r="C12" s="11"/>
      <c r="D12" s="14"/>
    </row>
    <row r="13" spans="2:8" ht="12.75">
      <c r="B13" s="10">
        <v>5</v>
      </c>
      <c r="C13" s="12" t="s">
        <v>0</v>
      </c>
      <c r="D13" s="14"/>
      <c r="F13" s="13">
        <v>1</v>
      </c>
      <c r="G13" s="33">
        <f>IF(AND(E36&lt;&gt;0,G36&lt;&gt;0),E36*((B13-G36)/G36),"")</f>
        <v>4700</v>
      </c>
      <c r="H13" s="35">
        <f>IF(AND(E36&lt;&gt;0,G36&lt;&gt;0),1,0)</f>
        <v>1</v>
      </c>
    </row>
    <row r="14" spans="1:8" ht="12.75">
      <c r="A14" s="5"/>
      <c r="B14" s="28"/>
      <c r="C14" s="14"/>
      <c r="D14" s="14"/>
      <c r="F14" s="13">
        <v>2</v>
      </c>
      <c r="G14" s="33">
        <f>IF(AND(E37&lt;&gt;0,G37&lt;&gt;0),E37*((B13-G37)/G37),"")</f>
      </c>
      <c r="H14" s="35">
        <f>IF(AND(E37&lt;&gt;0,G37&lt;&gt;0),1,0)</f>
        <v>0</v>
      </c>
    </row>
    <row r="15" spans="1:8" ht="12.75">
      <c r="A15" s="5"/>
      <c r="B15" s="28"/>
      <c r="C15" s="14"/>
      <c r="D15" s="14"/>
      <c r="F15" s="13">
        <v>3</v>
      </c>
      <c r="G15" s="33">
        <f>IF(AND(E38&lt;&gt;0,G38&lt;&gt;0),E38*((B13-G38)/G38),"")</f>
      </c>
      <c r="H15" s="35">
        <f>IF(AND(E38&lt;&gt;0,G38&lt;&gt;0),1,0)</f>
        <v>0</v>
      </c>
    </row>
    <row r="16" spans="1:8" ht="12.75">
      <c r="A16" s="5"/>
      <c r="B16" s="29"/>
      <c r="C16" s="14"/>
      <c r="D16" s="14"/>
      <c r="F16" s="13">
        <v>4</v>
      </c>
      <c r="G16" s="33">
        <f>IF(AND(E39&lt;&gt;0,G39&lt;&gt;0),E39*((B13-G39)/G39),"")</f>
      </c>
      <c r="H16" s="35">
        <f>IF(AND(E39&lt;&gt;0,G39&lt;&gt;0),1,0)</f>
        <v>0</v>
      </c>
    </row>
    <row r="17" spans="1:8" ht="12.75">
      <c r="A17" s="5"/>
      <c r="B17" s="28"/>
      <c r="C17" s="14"/>
      <c r="D17" s="14"/>
      <c r="G17" s="34">
        <f>SUM(G13:G16)</f>
        <v>4700</v>
      </c>
      <c r="H17" s="35">
        <f>SUM(H13:H16)</f>
        <v>1</v>
      </c>
    </row>
    <row r="18" spans="1:8" ht="12.75">
      <c r="A18" s="5"/>
      <c r="B18" s="28"/>
      <c r="C18" s="14"/>
      <c r="D18" s="14"/>
      <c r="E18" s="39">
        <f>G18</f>
        <v>4700</v>
      </c>
      <c r="F18" s="12" t="s">
        <v>2</v>
      </c>
      <c r="G18" s="33">
        <f>IF(H17&lt;&gt;0,G17/H17,"")</f>
        <v>4700</v>
      </c>
      <c r="H18" t="s">
        <v>19</v>
      </c>
    </row>
    <row r="19" spans="1:4" ht="12.75">
      <c r="A19" s="5"/>
      <c r="B19" s="28"/>
      <c r="C19" s="14"/>
      <c r="D19" s="14"/>
    </row>
    <row r="20" spans="1:8" ht="12.75">
      <c r="A20" s="5"/>
      <c r="B20" s="28"/>
      <c r="C20" s="14"/>
      <c r="D20" s="14"/>
      <c r="H20" s="9"/>
    </row>
    <row r="21" spans="1:8" ht="12.75">
      <c r="A21" s="5"/>
      <c r="B21" s="28"/>
      <c r="C21" s="14"/>
      <c r="D21" s="14"/>
      <c r="H21" s="9"/>
    </row>
    <row r="22" spans="1:8" ht="12.75">
      <c r="A22" s="5"/>
      <c r="B22" s="28"/>
      <c r="C22" s="14"/>
      <c r="D22" s="14"/>
      <c r="H22" s="9"/>
    </row>
    <row r="23" spans="1:8" ht="12.75">
      <c r="A23" s="5"/>
      <c r="B23" s="28"/>
      <c r="C23" s="14"/>
      <c r="D23" s="14"/>
      <c r="H23" s="9"/>
    </row>
    <row r="24" spans="1:8" ht="12.75">
      <c r="A24" s="5"/>
      <c r="B24" s="28"/>
      <c r="C24" s="14"/>
      <c r="D24" s="14"/>
      <c r="H24" s="9"/>
    </row>
    <row r="25" spans="1:4" ht="12.75">
      <c r="A25" s="5"/>
      <c r="B25" s="28"/>
      <c r="C25" s="14"/>
      <c r="D25" s="14"/>
    </row>
    <row r="26" spans="1:4" ht="12.75">
      <c r="A26" s="5"/>
      <c r="B26" s="28"/>
      <c r="C26" s="14"/>
      <c r="D26" s="14"/>
    </row>
    <row r="27" spans="1:4" ht="12.75">
      <c r="A27" s="5"/>
      <c r="B27" s="28"/>
      <c r="C27" s="14"/>
      <c r="D27" s="14"/>
    </row>
    <row r="28" spans="1:4" ht="12.75">
      <c r="A28" s="5"/>
      <c r="B28" s="28"/>
      <c r="C28" s="14"/>
      <c r="D28" s="14"/>
    </row>
    <row r="29" spans="1:4" ht="12.75">
      <c r="A29" s="5"/>
      <c r="B29" s="30"/>
      <c r="C29" s="15"/>
      <c r="D29" s="15"/>
    </row>
    <row r="30" spans="1:4" ht="12.75">
      <c r="A30" s="5"/>
      <c r="B30" s="30"/>
      <c r="C30" s="15"/>
      <c r="D30" s="15"/>
    </row>
    <row r="31" spans="1:4" ht="12.75">
      <c r="A31" s="5"/>
      <c r="B31" s="30"/>
      <c r="C31" s="15"/>
      <c r="D31" s="15"/>
    </row>
    <row r="32" spans="1:4" ht="12.75">
      <c r="A32" s="5"/>
      <c r="B32" s="30"/>
      <c r="C32" s="15"/>
      <c r="D32" s="15"/>
    </row>
    <row r="33" spans="1:4" ht="12.75">
      <c r="A33" s="5"/>
      <c r="B33" s="31"/>
      <c r="C33" s="15"/>
      <c r="D33" s="15"/>
    </row>
    <row r="34" spans="1:4" ht="12.75">
      <c r="A34" s="5"/>
      <c r="B34" s="31"/>
      <c r="C34" s="15"/>
      <c r="D34" s="15"/>
    </row>
    <row r="35" spans="1:7" ht="12.75">
      <c r="A35" s="5"/>
      <c r="B35" s="31"/>
      <c r="C35" s="15"/>
      <c r="D35" s="15"/>
      <c r="E35" s="13" t="s">
        <v>3</v>
      </c>
      <c r="G35" t="s">
        <v>16</v>
      </c>
    </row>
    <row r="36" spans="1:8" ht="12.75">
      <c r="A36" s="5"/>
      <c r="B36" s="28"/>
      <c r="C36" s="14"/>
      <c r="D36" s="14"/>
      <c r="E36" s="27">
        <v>4700</v>
      </c>
      <c r="F36" s="13" t="s">
        <v>2</v>
      </c>
      <c r="G36" s="10">
        <v>2.5</v>
      </c>
      <c r="H36" t="s">
        <v>0</v>
      </c>
    </row>
    <row r="37" spans="1:8" ht="12.75">
      <c r="A37" s="5"/>
      <c r="B37" s="28"/>
      <c r="C37" s="14"/>
      <c r="D37" s="14"/>
      <c r="E37" s="27">
        <v>0</v>
      </c>
      <c r="F37" s="13" t="s">
        <v>2</v>
      </c>
      <c r="G37" s="10">
        <v>0</v>
      </c>
      <c r="H37" t="s">
        <v>0</v>
      </c>
    </row>
    <row r="38" spans="1:8" ht="12.75">
      <c r="A38" s="5"/>
      <c r="B38" s="28"/>
      <c r="C38" s="14"/>
      <c r="D38" s="14"/>
      <c r="E38" s="27">
        <v>0</v>
      </c>
      <c r="F38" s="13" t="s">
        <v>2</v>
      </c>
      <c r="G38" s="10">
        <v>0</v>
      </c>
      <c r="H38" t="s">
        <v>0</v>
      </c>
    </row>
    <row r="39" spans="1:8" ht="12.75">
      <c r="A39" s="5"/>
      <c r="B39" s="28"/>
      <c r="C39" s="14"/>
      <c r="D39" s="14"/>
      <c r="E39" s="27">
        <v>0</v>
      </c>
      <c r="F39" s="13" t="s">
        <v>2</v>
      </c>
      <c r="G39" s="10">
        <v>0</v>
      </c>
      <c r="H39" t="s">
        <v>0</v>
      </c>
    </row>
    <row r="40" spans="1:6" ht="12.75">
      <c r="A40" s="5"/>
      <c r="B40" s="28"/>
      <c r="C40" s="14"/>
      <c r="D40" s="14"/>
      <c r="E40" s="16"/>
      <c r="F40" s="16"/>
    </row>
    <row r="41" spans="1:6" ht="12.75">
      <c r="A41" s="5"/>
      <c r="B41" s="28"/>
      <c r="C41" s="14"/>
      <c r="D41" s="14"/>
      <c r="E41" s="16"/>
      <c r="F41" s="16"/>
    </row>
    <row r="42" spans="1:6" ht="12.75">
      <c r="A42" s="5"/>
      <c r="B42" s="28"/>
      <c r="C42" s="14"/>
      <c r="D42" s="14"/>
      <c r="F42" s="16"/>
    </row>
    <row r="43" spans="1:4" ht="12.75">
      <c r="A43" s="5"/>
      <c r="B43" s="28"/>
      <c r="C43" s="14"/>
      <c r="D43" s="14"/>
    </row>
    <row r="44" spans="1:4" ht="12.75">
      <c r="A44" s="5"/>
      <c r="B44" s="28"/>
      <c r="C44" s="14"/>
      <c r="D44" s="14"/>
    </row>
    <row r="46" spans="1:3" ht="12.75">
      <c r="A46" s="23" t="s">
        <v>13</v>
      </c>
      <c r="B46" s="36">
        <f>E18*0.45</f>
        <v>2115</v>
      </c>
      <c r="C46" s="13" t="s">
        <v>2</v>
      </c>
    </row>
    <row r="47" spans="1:3" ht="12.75">
      <c r="A47" s="23" t="s">
        <v>14</v>
      </c>
      <c r="B47" s="36">
        <f>E18*1.1</f>
        <v>5170</v>
      </c>
      <c r="C47" s="13" t="s">
        <v>2</v>
      </c>
    </row>
    <row r="48" ht="12.75">
      <c r="E48" s="13" t="s">
        <v>22</v>
      </c>
    </row>
    <row r="49" spans="5:8" ht="12.75">
      <c r="E49" s="17" t="s">
        <v>3</v>
      </c>
      <c r="F49" s="18"/>
      <c r="G49" s="3"/>
      <c r="H49" s="4"/>
    </row>
    <row r="50" spans="5:8" ht="12.75">
      <c r="E50" s="24">
        <v>4700</v>
      </c>
      <c r="F50" s="14" t="s">
        <v>2</v>
      </c>
      <c r="G50" s="5" t="s">
        <v>17</v>
      </c>
      <c r="H50" s="6"/>
    </row>
    <row r="51" spans="5:8" ht="12.75">
      <c r="E51" s="19" t="s">
        <v>3</v>
      </c>
      <c r="F51" s="14"/>
      <c r="G51" s="5" t="s">
        <v>4</v>
      </c>
      <c r="H51" s="6"/>
    </row>
    <row r="52" spans="5:8" ht="12.75">
      <c r="E52" s="24">
        <v>588</v>
      </c>
      <c r="F52" s="14" t="s">
        <v>2</v>
      </c>
      <c r="G52" s="5" t="s">
        <v>18</v>
      </c>
      <c r="H52" s="32"/>
    </row>
    <row r="53" spans="1:8" ht="12.75">
      <c r="A53" s="38" t="s">
        <v>20</v>
      </c>
      <c r="B53" s="38" t="s">
        <v>23</v>
      </c>
      <c r="C53" s="38" t="s">
        <v>24</v>
      </c>
      <c r="E53" s="20" t="s">
        <v>21</v>
      </c>
      <c r="F53" s="14"/>
      <c r="G53" s="5" t="s">
        <v>4</v>
      </c>
      <c r="H53" s="6"/>
    </row>
    <row r="54" spans="1:8" ht="12.75">
      <c r="A54" s="24">
        <v>77</v>
      </c>
      <c r="B54" s="36">
        <f>IF(E54&gt;0,E50*EXP(E54/(A54+273)-E54/298),"")</f>
        <v>647.5914025568908</v>
      </c>
      <c r="C54" s="37">
        <f>IF(E54&gt;0,B13*B54/(E18+B54),"")</f>
        <v>0.6054982082655495</v>
      </c>
      <c r="E54" s="36">
        <f>IF(AND(E50&gt;0,E52&gt;0),LN(E52/E50)/(1/353-1/298),0)</f>
        <v>3975.550632761293</v>
      </c>
      <c r="F54" s="21"/>
      <c r="G54" s="7"/>
      <c r="H54" s="8"/>
    </row>
  </sheetData>
  <dataValidations count="1">
    <dataValidation allowBlank="1" showInputMessage="1" showErrorMessage="1" promptTitle="Varning!" prompt="Skriv inget här, området används för kalkylering..." sqref="B48 B54:E54 B46 B47 G13:H18 E18 F18"/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0" customWidth="1"/>
  </cols>
  <sheetData>
    <row r="1" ht="21.75" customHeight="1">
      <c r="A1" s="1" t="s">
        <v>25</v>
      </c>
    </row>
    <row r="2" ht="12.75">
      <c r="A2" s="2"/>
    </row>
    <row r="3" ht="12.75">
      <c r="A3" s="22" t="s">
        <v>28</v>
      </c>
    </row>
    <row r="4" ht="12.75">
      <c r="A4" s="22" t="s">
        <v>26</v>
      </c>
    </row>
    <row r="5" ht="12.75">
      <c r="A5" s="22" t="s">
        <v>27</v>
      </c>
    </row>
    <row r="7" ht="12.75">
      <c r="A7" s="22"/>
    </row>
    <row r="8" ht="12.75">
      <c r="A8" s="22"/>
    </row>
    <row r="9" ht="12.75">
      <c r="A9" s="22"/>
    </row>
    <row r="10" ht="12.75">
      <c r="A10" s="22"/>
    </row>
    <row r="11" ht="12.75">
      <c r="A11" s="2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NT4 CAD-System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Björn Lindqvist</dc:creator>
  <cp:keywords/>
  <dc:description/>
  <cp:lastModifiedBy>Björn Lindqvist</cp:lastModifiedBy>
  <cp:lastPrinted>2013-08-27T14:24:19Z</cp:lastPrinted>
  <dcterms:created xsi:type="dcterms:W3CDTF">2013-05-25T11:04:20Z</dcterms:created>
  <dcterms:modified xsi:type="dcterms:W3CDTF">2017-06-12T10:16:08Z</dcterms:modified>
  <cp:category/>
  <cp:version/>
  <cp:contentType/>
  <cp:contentStatus/>
</cp:coreProperties>
</file>