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25" activeTab="0"/>
  </bookViews>
  <sheets>
    <sheet name="13,6V" sheetId="1" r:id="rId1"/>
    <sheet name="14,3V" sheetId="2" r:id="rId2"/>
    <sheet name="Graphdata" sheetId="3" r:id="rId3"/>
  </sheets>
  <definedNames/>
  <calcPr fullCalcOnLoad="1"/>
</workbook>
</file>

<file path=xl/sharedStrings.xml><?xml version="1.0" encoding="utf-8"?>
<sst xmlns="http://schemas.openxmlformats.org/spreadsheetml/2006/main" count="52" uniqueCount="20">
  <si>
    <t>V</t>
  </si>
  <si>
    <t>kohm</t>
  </si>
  <si>
    <t>Rtot</t>
  </si>
  <si>
    <t>Rp</t>
  </si>
  <si>
    <t>0,579V</t>
  </si>
  <si>
    <t>1,23V</t>
  </si>
  <si>
    <t>NTC</t>
  </si>
  <si>
    <t>B</t>
  </si>
  <si>
    <t>T</t>
  </si>
  <si>
    <t>Celsius</t>
  </si>
  <si>
    <t>kohm(25)</t>
  </si>
  <si>
    <t>Uzen</t>
  </si>
  <si>
    <t>Zener voltage variations</t>
  </si>
  <si>
    <t>Usup</t>
  </si>
  <si>
    <t>Calc</t>
  </si>
  <si>
    <t>Voltage divider in PEX-TCE</t>
  </si>
  <si>
    <t>Supply Voltage</t>
  </si>
  <si>
    <t>Approx: Uzen = Usup x 0.034 + 3.75</t>
  </si>
  <si>
    <t>over D2</t>
  </si>
  <si>
    <t>volt (12-15)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</si>
</sst>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Garamond"/>
      <family val="1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9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3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" fontId="4" fillId="3" borderId="9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2" fontId="4" fillId="3" borderId="9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9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Voltage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Uzen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Graphdata!$B$4:$B$19</c:f>
              <c:numCache/>
            </c:numRef>
          </c:cat>
          <c:val>
            <c:numRef>
              <c:f>Graphdata!$C$4:$C$19</c:f>
              <c:numCache/>
            </c:numRef>
          </c:val>
          <c:smooth val="0"/>
        </c:ser>
        <c:marker val="1"/>
        <c:axId val="55833150"/>
        <c:axId val="32736303"/>
      </c:lineChart>
      <c:catAx>
        <c:axId val="55833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Usup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2736303"/>
        <c:crosses val="autoZero"/>
        <c:auto val="1"/>
        <c:lblOffset val="100"/>
        <c:noMultiLvlLbl val="0"/>
      </c:catAx>
      <c:valAx>
        <c:axId val="32736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Uzen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331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9</xdr:row>
      <xdr:rowOff>38100</xdr:rowOff>
    </xdr:from>
    <xdr:to>
      <xdr:col>5</xdr:col>
      <xdr:colOff>390525</xdr:colOff>
      <xdr:row>39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609725"/>
          <a:ext cx="1876425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9</xdr:row>
      <xdr:rowOff>47625</xdr:rowOff>
    </xdr:from>
    <xdr:to>
      <xdr:col>13</xdr:col>
      <xdr:colOff>533400</xdr:colOff>
      <xdr:row>20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619250"/>
          <a:ext cx="29051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9</xdr:row>
      <xdr:rowOff>38100</xdr:rowOff>
    </xdr:from>
    <xdr:to>
      <xdr:col>5</xdr:col>
      <xdr:colOff>390525</xdr:colOff>
      <xdr:row>39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609725"/>
          <a:ext cx="1876425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9</xdr:row>
      <xdr:rowOff>47625</xdr:rowOff>
    </xdr:from>
    <xdr:to>
      <xdr:col>13</xdr:col>
      <xdr:colOff>533400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619250"/>
          <a:ext cx="29051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14</xdr:col>
      <xdr:colOff>352425</xdr:colOff>
      <xdr:row>27</xdr:row>
      <xdr:rowOff>9525</xdr:rowOff>
    </xdr:to>
    <xdr:graphicFrame>
      <xdr:nvGraphicFramePr>
        <xdr:cNvPr id="1" name="Chart 3"/>
        <xdr:cNvGraphicFramePr/>
      </xdr:nvGraphicFramePr>
      <xdr:xfrm>
        <a:off x="4924425" y="438150"/>
        <a:ext cx="58864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4</xdr:row>
      <xdr:rowOff>57150</xdr:rowOff>
    </xdr:from>
    <xdr:to>
      <xdr:col>0</xdr:col>
      <xdr:colOff>2000250</xdr:colOff>
      <xdr:row>16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28675"/>
          <a:ext cx="18764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36.7109375" style="0" customWidth="1"/>
    <col min="3" max="3" width="4.421875" style="0" customWidth="1"/>
    <col min="6" max="6" width="6.28125" style="0" customWidth="1"/>
    <col min="8" max="8" width="4.421875" style="0" customWidth="1"/>
  </cols>
  <sheetData>
    <row r="1" ht="21.75" customHeight="1">
      <c r="A1" s="1" t="s">
        <v>15</v>
      </c>
    </row>
    <row r="2" spans="1:5" ht="12.75">
      <c r="A2" s="2"/>
      <c r="C2" s="26" t="s">
        <v>6</v>
      </c>
      <c r="D2" s="27">
        <v>1</v>
      </c>
      <c r="E2" s="3" t="s">
        <v>10</v>
      </c>
    </row>
    <row r="3" spans="1:5" ht="12.75">
      <c r="A3" s="2"/>
      <c r="C3" s="26" t="s">
        <v>7</v>
      </c>
      <c r="D3" s="27">
        <v>3200</v>
      </c>
      <c r="E3" s="3"/>
    </row>
    <row r="4" spans="1:5" ht="12.75">
      <c r="A4" s="2"/>
      <c r="C4" s="26" t="s">
        <v>8</v>
      </c>
      <c r="D4" s="13">
        <v>25</v>
      </c>
      <c r="E4" s="3" t="s">
        <v>9</v>
      </c>
    </row>
    <row r="5" spans="1:5" ht="12.75">
      <c r="A5" s="2"/>
      <c r="C5" s="26" t="s">
        <v>16</v>
      </c>
      <c r="D5" s="13">
        <v>13.6</v>
      </c>
      <c r="E5" s="3" t="s">
        <v>19</v>
      </c>
    </row>
    <row r="6" spans="1:5" ht="12.75">
      <c r="A6" s="2"/>
      <c r="C6" s="26"/>
      <c r="D6" s="37"/>
      <c r="E6" s="3"/>
    </row>
    <row r="7" spans="6:8" ht="12.75">
      <c r="F7" s="24" t="s">
        <v>3</v>
      </c>
      <c r="G7" s="25">
        <f>1/(1/(G25+G28+G36)+1/G21)</f>
        <v>62.30031948881789</v>
      </c>
      <c r="H7" s="3" t="s">
        <v>1</v>
      </c>
    </row>
    <row r="8" spans="6:8" ht="12.75">
      <c r="F8" s="24" t="s">
        <v>2</v>
      </c>
      <c r="G8" s="25">
        <f>B13+G13+G7</f>
        <v>213.30031948881788</v>
      </c>
      <c r="H8" s="3" t="s">
        <v>1</v>
      </c>
    </row>
    <row r="9" spans="4:8" ht="12.75">
      <c r="D9" s="23">
        <f>D5*0.034+3.75</f>
        <v>4.2124</v>
      </c>
      <c r="E9" s="3" t="s">
        <v>0</v>
      </c>
      <c r="G9" s="16"/>
      <c r="H9" s="3"/>
    </row>
    <row r="10" spans="3:8" ht="12.75">
      <c r="C10" s="4"/>
      <c r="D10" s="5"/>
      <c r="E10" s="5"/>
      <c r="F10" s="6"/>
      <c r="G10" s="8"/>
      <c r="H10" s="8"/>
    </row>
    <row r="11" spans="3:8" ht="12.75">
      <c r="C11" s="7"/>
      <c r="D11" s="8"/>
      <c r="E11" s="8"/>
      <c r="F11" s="9"/>
      <c r="G11" s="8"/>
      <c r="H11" s="8"/>
    </row>
    <row r="12" spans="3:8" ht="12.75">
      <c r="C12" s="7"/>
      <c r="D12" s="8"/>
      <c r="E12" s="8"/>
      <c r="F12" s="9"/>
      <c r="G12" s="8"/>
      <c r="H12" s="8"/>
    </row>
    <row r="13" spans="2:8" ht="12.75">
      <c r="B13" s="28">
        <f>D2*EXP(D3/(D4+273)-D3/298)</f>
        <v>1</v>
      </c>
      <c r="C13" s="7"/>
      <c r="D13" s="8"/>
      <c r="E13" s="8"/>
      <c r="F13" s="9"/>
      <c r="G13" s="13">
        <v>150</v>
      </c>
      <c r="H13" s="3" t="s">
        <v>1</v>
      </c>
    </row>
    <row r="14" spans="3:8" ht="12.75">
      <c r="C14" s="7"/>
      <c r="D14" s="8"/>
      <c r="E14" s="8"/>
      <c r="F14" s="9"/>
      <c r="G14" s="8"/>
      <c r="H14" s="8"/>
    </row>
    <row r="15" spans="3:8" ht="12.75">
      <c r="C15" s="7"/>
      <c r="D15" s="8"/>
      <c r="E15" s="8"/>
      <c r="F15" s="9"/>
      <c r="G15" s="8"/>
      <c r="H15" s="8"/>
    </row>
    <row r="16" spans="3:8" ht="12.75">
      <c r="C16" s="7"/>
      <c r="D16" s="8"/>
      <c r="E16" s="8"/>
      <c r="F16" s="9"/>
      <c r="G16" s="8"/>
      <c r="H16" s="8"/>
    </row>
    <row r="17" spans="3:8" ht="12.75">
      <c r="C17" s="7"/>
      <c r="D17" s="8"/>
      <c r="E17" s="8"/>
      <c r="F17" s="9"/>
      <c r="G17" s="8"/>
      <c r="H17" s="8"/>
    </row>
    <row r="18" spans="3:9" ht="12.75">
      <c r="C18" s="7"/>
      <c r="D18" s="8"/>
      <c r="E18" s="8"/>
      <c r="F18" s="9"/>
      <c r="G18" s="23">
        <f>D9*G7/G8</f>
        <v>1.2303491454847744</v>
      </c>
      <c r="H18" s="3" t="s">
        <v>0</v>
      </c>
      <c r="I18" s="38" t="s">
        <v>5</v>
      </c>
    </row>
    <row r="19" spans="3:8" ht="12.75">
      <c r="C19" s="7"/>
      <c r="D19" s="8"/>
      <c r="E19" s="8"/>
      <c r="F19" s="9"/>
      <c r="G19" s="8"/>
      <c r="H19" s="8"/>
    </row>
    <row r="20" spans="2:12" ht="12.75">
      <c r="B20" s="22"/>
      <c r="C20" s="8"/>
      <c r="D20" s="8"/>
      <c r="E20" s="8"/>
      <c r="F20" s="9"/>
      <c r="G20" s="8"/>
      <c r="H20" s="8"/>
      <c r="I20" s="17"/>
      <c r="J20" s="18"/>
      <c r="K20" s="19"/>
      <c r="L20" s="18"/>
    </row>
    <row r="21" spans="3:12" ht="12.75">
      <c r="C21" s="7"/>
      <c r="D21" s="8"/>
      <c r="E21" s="8"/>
      <c r="F21" s="9"/>
      <c r="G21" s="13">
        <v>1500</v>
      </c>
      <c r="H21" s="3" t="s">
        <v>1</v>
      </c>
      <c r="I21" s="20"/>
      <c r="J21" s="20"/>
      <c r="K21" s="20"/>
      <c r="L21" s="20"/>
    </row>
    <row r="22" spans="3:12" ht="12.75">
      <c r="C22" s="7"/>
      <c r="D22" s="8"/>
      <c r="E22" s="8"/>
      <c r="F22" s="9"/>
      <c r="G22" s="8"/>
      <c r="H22" s="8"/>
      <c r="I22" s="20"/>
      <c r="J22" s="20"/>
      <c r="K22" s="20"/>
      <c r="L22" s="20"/>
    </row>
    <row r="23" spans="3:12" ht="12.75">
      <c r="C23" s="7"/>
      <c r="D23" s="8"/>
      <c r="E23" s="8"/>
      <c r="F23" s="9"/>
      <c r="G23" s="8"/>
      <c r="H23" s="8"/>
      <c r="I23" s="20"/>
      <c r="J23" s="20"/>
      <c r="K23" s="20"/>
      <c r="L23" s="20"/>
    </row>
    <row r="24" spans="3:12" ht="12.75">
      <c r="C24" s="7"/>
      <c r="D24" s="8"/>
      <c r="E24" s="8"/>
      <c r="F24" s="9"/>
      <c r="G24" s="8"/>
      <c r="H24" s="8"/>
      <c r="I24" s="15"/>
      <c r="J24" s="18"/>
      <c r="K24" s="20"/>
      <c r="L24" s="20"/>
    </row>
    <row r="25" spans="3:12" ht="12.75">
      <c r="C25" s="7"/>
      <c r="D25" s="8"/>
      <c r="E25" s="8"/>
      <c r="F25" s="9"/>
      <c r="G25" s="13">
        <v>33</v>
      </c>
      <c r="H25" s="3" t="s">
        <v>1</v>
      </c>
      <c r="I25" s="20"/>
      <c r="J25" s="20"/>
      <c r="K25" s="20"/>
      <c r="L25" s="20"/>
    </row>
    <row r="26" spans="3:12" ht="12.75">
      <c r="C26" s="7"/>
      <c r="D26" s="8"/>
      <c r="E26" s="8"/>
      <c r="F26" s="9"/>
      <c r="G26" s="8"/>
      <c r="H26" s="8"/>
      <c r="I26" s="20"/>
      <c r="J26" s="20"/>
      <c r="K26" s="20"/>
      <c r="L26" s="20"/>
    </row>
    <row r="27" spans="3:12" ht="12.75">
      <c r="C27" s="7"/>
      <c r="D27" s="8"/>
      <c r="E27" s="8"/>
      <c r="F27" s="9"/>
      <c r="G27" s="8"/>
      <c r="H27" s="8"/>
      <c r="I27" s="21"/>
      <c r="J27" s="18"/>
      <c r="K27" s="20"/>
      <c r="L27" s="20"/>
    </row>
    <row r="28" spans="3:12" ht="12.75">
      <c r="C28" s="7"/>
      <c r="D28" s="8"/>
      <c r="E28" s="8"/>
      <c r="F28" s="9"/>
      <c r="G28" s="13">
        <v>5</v>
      </c>
      <c r="H28" s="3" t="s">
        <v>1</v>
      </c>
      <c r="I28" s="20"/>
      <c r="J28" s="20"/>
      <c r="K28" s="20"/>
      <c r="L28" s="20"/>
    </row>
    <row r="29" spans="3:8" ht="12.75">
      <c r="C29" s="7"/>
      <c r="D29" s="8"/>
      <c r="E29" s="8"/>
      <c r="F29" s="9"/>
      <c r="G29" s="8"/>
      <c r="H29" s="8"/>
    </row>
    <row r="30" spans="3:8" ht="12.75">
      <c r="C30" s="7"/>
      <c r="D30" s="8"/>
      <c r="E30" s="8"/>
      <c r="F30" s="9"/>
      <c r="G30" s="8"/>
      <c r="H30" s="8"/>
    </row>
    <row r="31" spans="3:8" ht="12.75">
      <c r="C31" s="7"/>
      <c r="D31" s="8"/>
      <c r="E31" s="8"/>
      <c r="F31" s="9"/>
      <c r="G31" s="23">
        <f>G18*(G28+G36)/(G25+G28+G36)</f>
        <v>0.6057103485463504</v>
      </c>
      <c r="H31" s="3" t="s">
        <v>0</v>
      </c>
    </row>
    <row r="32" spans="3:9" ht="12.75">
      <c r="C32" s="7"/>
      <c r="D32" s="8"/>
      <c r="E32" s="8"/>
      <c r="F32" s="9"/>
      <c r="G32" s="23">
        <f>(G31+G33)/1.94</f>
        <v>0.5756589974908937</v>
      </c>
      <c r="H32" s="3" t="s">
        <v>0</v>
      </c>
      <c r="I32" s="38" t="s">
        <v>4</v>
      </c>
    </row>
    <row r="33" spans="2:8" ht="12.75">
      <c r="B33" s="14"/>
      <c r="C33" s="7"/>
      <c r="D33" s="8"/>
      <c r="E33" s="8"/>
      <c r="F33" s="9"/>
      <c r="G33" s="23">
        <f>G18*G36/(G25+G28+G36)</f>
        <v>0.5110681065859832</v>
      </c>
      <c r="H33" s="3" t="s">
        <v>0</v>
      </c>
    </row>
    <row r="34" spans="2:6" ht="12.75">
      <c r="B34" s="14"/>
      <c r="C34" s="7"/>
      <c r="D34" s="8"/>
      <c r="E34" s="8"/>
      <c r="F34" s="9"/>
    </row>
    <row r="35" spans="2:6" ht="12.75">
      <c r="B35" s="14"/>
      <c r="C35" s="7"/>
      <c r="D35" s="8"/>
      <c r="E35" s="8"/>
      <c r="F35" s="9"/>
    </row>
    <row r="36" spans="2:8" ht="12.75">
      <c r="B36" s="14"/>
      <c r="C36" s="7"/>
      <c r="D36" s="8"/>
      <c r="E36" s="8"/>
      <c r="F36" s="9"/>
      <c r="G36" s="13">
        <v>27</v>
      </c>
      <c r="H36" s="3" t="s">
        <v>1</v>
      </c>
    </row>
    <row r="37" spans="3:6" ht="12.75">
      <c r="C37" s="7"/>
      <c r="D37" s="8"/>
      <c r="E37" s="8"/>
      <c r="F37" s="9"/>
    </row>
    <row r="38" spans="3:6" ht="12.75">
      <c r="C38" s="7"/>
      <c r="D38" s="8"/>
      <c r="E38" s="8"/>
      <c r="F38" s="9"/>
    </row>
    <row r="39" spans="3:6" ht="12.75">
      <c r="C39" s="7"/>
      <c r="D39" s="8"/>
      <c r="E39" s="8"/>
      <c r="F39" s="9"/>
    </row>
    <row r="40" spans="3:6" ht="12.75">
      <c r="C40" s="10"/>
      <c r="D40" s="11"/>
      <c r="E40" s="11"/>
      <c r="F40" s="1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G21" sqref="G21"/>
    </sheetView>
  </sheetViews>
  <sheetFormatPr defaultColWidth="9.140625" defaultRowHeight="12.75"/>
  <cols>
    <col min="1" max="1" width="36.7109375" style="0" customWidth="1"/>
    <col min="3" max="3" width="4.421875" style="0" customWidth="1"/>
    <col min="6" max="6" width="6.28125" style="0" customWidth="1"/>
    <col min="8" max="8" width="4.421875" style="0" customWidth="1"/>
  </cols>
  <sheetData>
    <row r="1" ht="21.75" customHeight="1">
      <c r="A1" s="1" t="s">
        <v>15</v>
      </c>
    </row>
    <row r="2" spans="1:5" ht="12.75">
      <c r="A2" s="2"/>
      <c r="C2" s="26" t="s">
        <v>6</v>
      </c>
      <c r="D2" s="27">
        <v>1</v>
      </c>
      <c r="E2" s="3" t="s">
        <v>10</v>
      </c>
    </row>
    <row r="3" spans="1:5" ht="12.75">
      <c r="A3" s="2"/>
      <c r="C3" s="26" t="s">
        <v>7</v>
      </c>
      <c r="D3" s="27">
        <v>3200</v>
      </c>
      <c r="E3" s="3"/>
    </row>
    <row r="4" spans="1:5" ht="12.75">
      <c r="A4" s="2"/>
      <c r="C4" s="26" t="s">
        <v>8</v>
      </c>
      <c r="D4" s="13">
        <v>25</v>
      </c>
      <c r="E4" s="3" t="s">
        <v>9</v>
      </c>
    </row>
    <row r="5" spans="1:5" ht="12.75">
      <c r="A5" s="2"/>
      <c r="C5" s="26" t="s">
        <v>16</v>
      </c>
      <c r="D5" s="13">
        <v>14.3</v>
      </c>
      <c r="E5" s="3" t="s">
        <v>19</v>
      </c>
    </row>
    <row r="6" spans="1:5" ht="12.75">
      <c r="A6" s="2"/>
      <c r="C6" s="26"/>
      <c r="D6" s="37"/>
      <c r="E6" s="3"/>
    </row>
    <row r="7" spans="6:8" ht="12.75">
      <c r="F7" s="24" t="s">
        <v>3</v>
      </c>
      <c r="G7" s="25">
        <f>1/(1/(G25+G28+G36)+1/G21)</f>
        <v>61.6600790513834</v>
      </c>
      <c r="H7" s="3" t="s">
        <v>1</v>
      </c>
    </row>
    <row r="8" spans="6:8" ht="12.75">
      <c r="F8" s="24" t="s">
        <v>2</v>
      </c>
      <c r="G8" s="25">
        <f>B13+G13+G7</f>
        <v>212.6600790513834</v>
      </c>
      <c r="H8" s="3" t="s">
        <v>1</v>
      </c>
    </row>
    <row r="9" spans="4:8" ht="12.75">
      <c r="D9" s="23">
        <f>D5*0.034+3.75</f>
        <v>4.2362</v>
      </c>
      <c r="E9" s="3" t="s">
        <v>0</v>
      </c>
      <c r="G9" s="16"/>
      <c r="H9" s="3"/>
    </row>
    <row r="10" spans="3:8" ht="12.75">
      <c r="C10" s="4"/>
      <c r="D10" s="5"/>
      <c r="E10" s="5"/>
      <c r="F10" s="6"/>
      <c r="G10" s="8"/>
      <c r="H10" s="8"/>
    </row>
    <row r="11" spans="3:8" ht="12.75">
      <c r="C11" s="7"/>
      <c r="D11" s="8"/>
      <c r="E11" s="8"/>
      <c r="F11" s="9"/>
      <c r="G11" s="8"/>
      <c r="H11" s="8"/>
    </row>
    <row r="12" spans="3:8" ht="12.75">
      <c r="C12" s="7"/>
      <c r="D12" s="8"/>
      <c r="E12" s="8"/>
      <c r="F12" s="9"/>
      <c r="G12" s="8"/>
      <c r="H12" s="8"/>
    </row>
    <row r="13" spans="2:8" ht="12.75">
      <c r="B13" s="28">
        <f>D2*EXP(D3/(D4+273)-D3/298)</f>
        <v>1</v>
      </c>
      <c r="C13" s="7"/>
      <c r="D13" s="8"/>
      <c r="E13" s="8"/>
      <c r="F13" s="9"/>
      <c r="G13" s="13">
        <v>150</v>
      </c>
      <c r="H13" s="3" t="s">
        <v>1</v>
      </c>
    </row>
    <row r="14" spans="3:8" ht="12.75">
      <c r="C14" s="7"/>
      <c r="D14" s="8"/>
      <c r="E14" s="8"/>
      <c r="F14" s="9"/>
      <c r="G14" s="8"/>
      <c r="H14" s="8"/>
    </row>
    <row r="15" spans="3:8" ht="12.75">
      <c r="C15" s="7"/>
      <c r="D15" s="8"/>
      <c r="E15" s="8"/>
      <c r="F15" s="9"/>
      <c r="G15" s="8"/>
      <c r="H15" s="8"/>
    </row>
    <row r="16" spans="3:8" ht="12.75">
      <c r="C16" s="7"/>
      <c r="D16" s="8"/>
      <c r="E16" s="8"/>
      <c r="F16" s="9"/>
      <c r="G16" s="8"/>
      <c r="H16" s="8"/>
    </row>
    <row r="17" spans="3:8" ht="12.75">
      <c r="C17" s="7"/>
      <c r="D17" s="8"/>
      <c r="E17" s="8"/>
      <c r="F17" s="9"/>
      <c r="G17" s="8"/>
      <c r="H17" s="8"/>
    </row>
    <row r="18" spans="3:8" ht="12.75">
      <c r="C18" s="7"/>
      <c r="D18" s="8"/>
      <c r="E18" s="8"/>
      <c r="F18" s="9"/>
      <c r="G18" s="23">
        <f>D9*G7/G8</f>
        <v>1.2282720294407377</v>
      </c>
      <c r="H18" s="3" t="s">
        <v>0</v>
      </c>
    </row>
    <row r="19" spans="3:8" ht="12.75">
      <c r="C19" s="7"/>
      <c r="D19" s="8"/>
      <c r="E19" s="8"/>
      <c r="F19" s="9"/>
      <c r="G19" s="8"/>
      <c r="H19" s="8"/>
    </row>
    <row r="20" spans="2:12" ht="12.75">
      <c r="B20" s="22"/>
      <c r="C20" s="8"/>
      <c r="D20" s="8"/>
      <c r="E20" s="8"/>
      <c r="F20" s="9"/>
      <c r="G20" s="8"/>
      <c r="H20" s="8"/>
      <c r="I20" s="17"/>
      <c r="J20" s="18"/>
      <c r="K20" s="19"/>
      <c r="L20" s="18"/>
    </row>
    <row r="21" spans="3:12" ht="12.75">
      <c r="C21" s="7"/>
      <c r="D21" s="8"/>
      <c r="E21" s="8"/>
      <c r="F21" s="9"/>
      <c r="G21" s="13">
        <v>1200</v>
      </c>
      <c r="H21" s="3" t="s">
        <v>1</v>
      </c>
      <c r="I21" s="20"/>
      <c r="J21" s="20"/>
      <c r="K21" s="20"/>
      <c r="L21" s="20"/>
    </row>
    <row r="22" spans="3:12" ht="12.75">
      <c r="C22" s="7"/>
      <c r="D22" s="8"/>
      <c r="E22" s="8"/>
      <c r="F22" s="9"/>
      <c r="G22" s="8"/>
      <c r="H22" s="8"/>
      <c r="I22" s="20"/>
      <c r="J22" s="20"/>
      <c r="K22" s="20"/>
      <c r="L22" s="20"/>
    </row>
    <row r="23" spans="3:12" ht="12.75">
      <c r="C23" s="7"/>
      <c r="D23" s="8"/>
      <c r="E23" s="8"/>
      <c r="F23" s="9"/>
      <c r="G23" s="8"/>
      <c r="H23" s="8"/>
      <c r="I23" s="20"/>
      <c r="J23" s="20"/>
      <c r="K23" s="20"/>
      <c r="L23" s="20"/>
    </row>
    <row r="24" spans="3:12" ht="12.75">
      <c r="C24" s="7"/>
      <c r="D24" s="8"/>
      <c r="E24" s="8"/>
      <c r="F24" s="9"/>
      <c r="G24" s="8"/>
      <c r="H24" s="8"/>
      <c r="I24" s="15"/>
      <c r="J24" s="18"/>
      <c r="K24" s="20"/>
      <c r="L24" s="20"/>
    </row>
    <row r="25" spans="3:12" ht="12.75">
      <c r="C25" s="7"/>
      <c r="D25" s="8"/>
      <c r="E25" s="8"/>
      <c r="F25" s="9"/>
      <c r="G25" s="13">
        <v>33</v>
      </c>
      <c r="H25" s="3" t="s">
        <v>1</v>
      </c>
      <c r="I25" s="20"/>
      <c r="J25" s="20"/>
      <c r="K25" s="20"/>
      <c r="L25" s="20"/>
    </row>
    <row r="26" spans="3:12" ht="12.75">
      <c r="C26" s="7"/>
      <c r="D26" s="8"/>
      <c r="E26" s="8"/>
      <c r="F26" s="9"/>
      <c r="G26" s="8"/>
      <c r="H26" s="8"/>
      <c r="I26" s="20"/>
      <c r="J26" s="20"/>
      <c r="K26" s="20"/>
      <c r="L26" s="20"/>
    </row>
    <row r="27" spans="3:12" ht="12.75">
      <c r="C27" s="7"/>
      <c r="D27" s="8"/>
      <c r="E27" s="8"/>
      <c r="F27" s="9"/>
      <c r="G27" s="8"/>
      <c r="H27" s="8"/>
      <c r="I27" s="21"/>
      <c r="J27" s="18"/>
      <c r="K27" s="20"/>
      <c r="L27" s="20"/>
    </row>
    <row r="28" spans="3:12" ht="12.75">
      <c r="C28" s="7"/>
      <c r="D28" s="8"/>
      <c r="E28" s="8"/>
      <c r="F28" s="9"/>
      <c r="G28" s="13">
        <v>5</v>
      </c>
      <c r="H28" s="3" t="s">
        <v>1</v>
      </c>
      <c r="I28" s="20"/>
      <c r="J28" s="20"/>
      <c r="K28" s="20"/>
      <c r="L28" s="20"/>
    </row>
    <row r="29" spans="3:8" ht="12.75">
      <c r="C29" s="7"/>
      <c r="D29" s="8"/>
      <c r="E29" s="8"/>
      <c r="F29" s="9"/>
      <c r="G29" s="8"/>
      <c r="H29" s="8"/>
    </row>
    <row r="30" spans="3:8" ht="12.75">
      <c r="C30" s="7"/>
      <c r="D30" s="8"/>
      <c r="E30" s="8"/>
      <c r="F30" s="9"/>
      <c r="G30" s="8"/>
      <c r="H30" s="8"/>
    </row>
    <row r="31" spans="3:8" ht="12.75">
      <c r="C31" s="7"/>
      <c r="D31" s="8"/>
      <c r="E31" s="8"/>
      <c r="F31" s="9"/>
      <c r="G31" s="23">
        <f>G18*(G28+G36)/(G25+G28+G36)</f>
        <v>0.6046877683400554</v>
      </c>
      <c r="H31" s="3" t="s">
        <v>0</v>
      </c>
    </row>
    <row r="32" spans="3:8" ht="12.75">
      <c r="C32" s="7"/>
      <c r="D32" s="8"/>
      <c r="E32" s="8"/>
      <c r="F32" s="9"/>
      <c r="G32" s="23">
        <f>(G31+G33)/1.94</f>
        <v>0.5746871509675141</v>
      </c>
      <c r="H32" s="3" t="s">
        <v>0</v>
      </c>
    </row>
    <row r="33" spans="2:8" ht="12.75">
      <c r="B33" s="14"/>
      <c r="C33" s="7"/>
      <c r="D33" s="8"/>
      <c r="E33" s="8"/>
      <c r="F33" s="9"/>
      <c r="G33" s="23">
        <f>G18*G36/(G25+G28+G36)</f>
        <v>0.5102053045369217</v>
      </c>
      <c r="H33" s="3" t="s">
        <v>0</v>
      </c>
    </row>
    <row r="34" spans="2:6" ht="12.75">
      <c r="B34" s="14"/>
      <c r="C34" s="7"/>
      <c r="D34" s="8"/>
      <c r="E34" s="8"/>
      <c r="F34" s="9"/>
    </row>
    <row r="35" spans="2:6" ht="12.75">
      <c r="B35" s="14"/>
      <c r="C35" s="7"/>
      <c r="D35" s="8"/>
      <c r="E35" s="8"/>
      <c r="F35" s="9"/>
    </row>
    <row r="36" spans="2:8" ht="12.75">
      <c r="B36" s="14"/>
      <c r="C36" s="7"/>
      <c r="D36" s="8"/>
      <c r="E36" s="8"/>
      <c r="F36" s="9"/>
      <c r="G36" s="13">
        <v>27</v>
      </c>
      <c r="H36" s="3" t="s">
        <v>1</v>
      </c>
    </row>
    <row r="37" spans="3:6" ht="12.75">
      <c r="C37" s="7"/>
      <c r="D37" s="8"/>
      <c r="E37" s="8"/>
      <c r="F37" s="9"/>
    </row>
    <row r="38" spans="3:6" ht="12.75">
      <c r="C38" s="7"/>
      <c r="D38" s="8"/>
      <c r="E38" s="8"/>
      <c r="F38" s="9"/>
    </row>
    <row r="39" spans="3:6" ht="12.75">
      <c r="C39" s="7"/>
      <c r="D39" s="8"/>
      <c r="E39" s="8"/>
      <c r="F39" s="9"/>
    </row>
    <row r="40" spans="3:6" ht="12.75">
      <c r="C40" s="10"/>
      <c r="D40" s="11"/>
      <c r="E40" s="11"/>
      <c r="F40" s="1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3" sqref="A3"/>
    </sheetView>
  </sheetViews>
  <sheetFormatPr defaultColWidth="9.140625" defaultRowHeight="12.75"/>
  <cols>
    <col min="1" max="1" width="36.7109375" style="0" customWidth="1"/>
    <col min="2" max="2" width="9.28125" style="31" customWidth="1"/>
    <col min="3" max="4" width="9.28125" style="29" customWidth="1"/>
    <col min="5" max="10" width="9.28125" style="0" customWidth="1"/>
  </cols>
  <sheetData>
    <row r="1" spans="1:4" ht="21.75" customHeight="1">
      <c r="A1" s="1" t="s">
        <v>12</v>
      </c>
      <c r="B1" s="1" t="s">
        <v>18</v>
      </c>
      <c r="C1" s="30"/>
      <c r="D1" s="30"/>
    </row>
    <row r="2" spans="1:4" ht="12.75">
      <c r="A2" s="2"/>
      <c r="B2" s="30"/>
      <c r="C2" s="30"/>
      <c r="D2" s="30"/>
    </row>
    <row r="3" spans="1:4" ht="13.5" thickBot="1">
      <c r="A3" s="2" t="s">
        <v>17</v>
      </c>
      <c r="B3" s="36" t="s">
        <v>13</v>
      </c>
      <c r="C3" s="36" t="s">
        <v>11</v>
      </c>
      <c r="D3" s="36" t="s">
        <v>14</v>
      </c>
    </row>
    <row r="4" spans="1:4" ht="12.75">
      <c r="A4" s="2"/>
      <c r="B4" s="34">
        <v>12</v>
      </c>
      <c r="C4" s="35">
        <v>4.157</v>
      </c>
      <c r="D4" s="35">
        <f>B4*0.034+3.75</f>
        <v>4.158</v>
      </c>
    </row>
    <row r="5" spans="2:4" ht="12.75">
      <c r="B5" s="32">
        <v>12.2</v>
      </c>
      <c r="C5" s="33">
        <v>4.164</v>
      </c>
      <c r="D5" s="35">
        <f aca="true" t="shared" si="0" ref="D5:D19">B5*0.034+3.75</f>
        <v>4.1648</v>
      </c>
    </row>
    <row r="6" spans="2:4" ht="12.75">
      <c r="B6" s="32">
        <v>12.4</v>
      </c>
      <c r="C6" s="33">
        <v>4.172</v>
      </c>
      <c r="D6" s="35">
        <f t="shared" si="0"/>
        <v>4.1716</v>
      </c>
    </row>
    <row r="7" spans="2:4" ht="12.75">
      <c r="B7" s="32">
        <v>12.6</v>
      </c>
      <c r="C7" s="33">
        <v>4.179</v>
      </c>
      <c r="D7" s="35">
        <f t="shared" si="0"/>
        <v>4.1784</v>
      </c>
    </row>
    <row r="8" spans="2:4" ht="12.75">
      <c r="B8" s="32">
        <v>12.8</v>
      </c>
      <c r="C8" s="33">
        <v>4.186</v>
      </c>
      <c r="D8" s="35">
        <f t="shared" si="0"/>
        <v>4.1852</v>
      </c>
    </row>
    <row r="9" spans="2:4" ht="12.75">
      <c r="B9" s="32">
        <v>13</v>
      </c>
      <c r="C9" s="33">
        <v>4.194</v>
      </c>
      <c r="D9" s="35">
        <f t="shared" si="0"/>
        <v>4.192</v>
      </c>
    </row>
    <row r="10" spans="2:4" ht="12.75">
      <c r="B10" s="32">
        <v>13.2</v>
      </c>
      <c r="C10" s="33">
        <v>4.2</v>
      </c>
      <c r="D10" s="35">
        <f t="shared" si="0"/>
        <v>4.1988</v>
      </c>
    </row>
    <row r="11" spans="2:4" ht="12.75">
      <c r="B11" s="32">
        <v>13.4</v>
      </c>
      <c r="C11" s="33">
        <v>4.207</v>
      </c>
      <c r="D11" s="35">
        <f t="shared" si="0"/>
        <v>4.2056000000000004</v>
      </c>
    </row>
    <row r="12" spans="2:4" ht="12.75">
      <c r="B12" s="32">
        <v>13.6</v>
      </c>
      <c r="C12" s="33">
        <v>4.214</v>
      </c>
      <c r="D12" s="35">
        <f t="shared" si="0"/>
        <v>4.2124</v>
      </c>
    </row>
    <row r="13" spans="2:4" ht="12.75">
      <c r="B13" s="32">
        <v>13.8</v>
      </c>
      <c r="C13" s="33">
        <v>4.22</v>
      </c>
      <c r="D13" s="35">
        <f t="shared" si="0"/>
        <v>4.2192</v>
      </c>
    </row>
    <row r="14" spans="2:4" ht="12.75">
      <c r="B14" s="32">
        <v>14</v>
      </c>
      <c r="C14" s="33">
        <v>4.227</v>
      </c>
      <c r="D14" s="35">
        <f t="shared" si="0"/>
        <v>4.226</v>
      </c>
    </row>
    <row r="15" spans="2:4" ht="12.75">
      <c r="B15" s="32">
        <v>14.2</v>
      </c>
      <c r="C15" s="33">
        <v>4.233</v>
      </c>
      <c r="D15" s="35">
        <f t="shared" si="0"/>
        <v>4.2328</v>
      </c>
    </row>
    <row r="16" spans="2:4" ht="12.75">
      <c r="B16" s="32">
        <v>14.4</v>
      </c>
      <c r="C16" s="33">
        <v>4.239</v>
      </c>
      <c r="D16" s="35">
        <f t="shared" si="0"/>
        <v>4.2396</v>
      </c>
    </row>
    <row r="17" spans="2:4" ht="12.75">
      <c r="B17" s="32">
        <v>14.6</v>
      </c>
      <c r="C17" s="33">
        <v>4.244</v>
      </c>
      <c r="D17" s="35">
        <f t="shared" si="0"/>
        <v>4.2464</v>
      </c>
    </row>
    <row r="18" spans="2:4" ht="12.75">
      <c r="B18" s="32">
        <v>14.8</v>
      </c>
      <c r="C18" s="33">
        <v>4.25</v>
      </c>
      <c r="D18" s="35">
        <f t="shared" si="0"/>
        <v>4.2532</v>
      </c>
    </row>
    <row r="19" spans="2:4" ht="12.75">
      <c r="B19" s="32">
        <v>15</v>
      </c>
      <c r="C19" s="33">
        <v>4.255</v>
      </c>
      <c r="D19" s="35">
        <f t="shared" si="0"/>
        <v>4.26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NT4 CAD-System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Lindqvist</dc:creator>
  <cp:keywords/>
  <dc:description/>
  <cp:lastModifiedBy>Björn Lindqvist</cp:lastModifiedBy>
  <dcterms:created xsi:type="dcterms:W3CDTF">2013-05-25T11:04:20Z</dcterms:created>
  <dcterms:modified xsi:type="dcterms:W3CDTF">2014-12-28T22:17:28Z</dcterms:modified>
  <cp:category/>
  <cp:version/>
  <cp:contentType/>
  <cp:contentStatus/>
</cp:coreProperties>
</file>